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wmnpoznan-my.sharepoint.com/personal/wmnpoznan_wmn_poznan_pl/Documents/przetarg GW/Robocze/SWZ_IDW_IPU_RB_WMN_MPW_14_07_2023/SWZ_IDW_IPU_RB_WMN_MPW_14_07_2023/"/>
    </mc:Choice>
  </mc:AlternateContent>
  <xr:revisionPtr revIDLastSave="1" documentId="8_{7D417305-93CF-4A9B-A46B-8B8E5C5A5C96}" xr6:coauthVersionLast="47" xr6:coauthVersionMax="47" xr10:uidLastSave="{2DD38395-557C-47A2-A40E-C317230A1C0C}"/>
  <bookViews>
    <workbookView xWindow="-110" yWindow="-110" windowWidth="19420" windowHeight="10420" tabRatio="988" xr2:uid="{00000000-000D-0000-FFFF-FFFF00000000}"/>
  </bookViews>
  <sheets>
    <sheet name="Arkusz1" sheetId="1" r:id="rId1"/>
  </sheets>
  <definedNames>
    <definedName name="_xlnm.Print_Area" localSheetId="0">Arkusz1!$A$3:$F$64</definedName>
  </definedNames>
  <calcPr calcId="191028"/>
</workbook>
</file>

<file path=xl/calcChain.xml><?xml version="1.0" encoding="utf-8"?>
<calcChain xmlns="http://schemas.openxmlformats.org/spreadsheetml/2006/main">
  <c r="E37" i="1" l="1"/>
  <c r="C37" i="1" s="1"/>
  <c r="D37" i="1" l="1"/>
  <c r="E10" i="1"/>
  <c r="D10" i="1" s="1"/>
  <c r="E38" i="1"/>
  <c r="E39" i="1"/>
  <c r="E40" i="1"/>
  <c r="E41" i="1"/>
  <c r="E42" i="1"/>
  <c r="E43" i="1"/>
  <c r="E44" i="1"/>
  <c r="E45" i="1"/>
  <c r="E46" i="1"/>
  <c r="E47" i="1"/>
  <c r="E33" i="1"/>
  <c r="E34" i="1"/>
  <c r="E35" i="1"/>
  <c r="E32" i="1"/>
  <c r="F31" i="1"/>
  <c r="F36" i="1"/>
  <c r="D42" i="1" l="1"/>
  <c r="C42" i="1"/>
  <c r="D34" i="1"/>
  <c r="C34" i="1"/>
  <c r="C40" i="1"/>
  <c r="D40" i="1"/>
  <c r="C39" i="1"/>
  <c r="D39" i="1"/>
  <c r="D32" i="1"/>
  <c r="C32" i="1"/>
  <c r="C35" i="1"/>
  <c r="D35" i="1"/>
  <c r="D41" i="1"/>
  <c r="C41" i="1"/>
  <c r="C47" i="1"/>
  <c r="D47" i="1"/>
  <c r="D45" i="1"/>
  <c r="C45" i="1"/>
  <c r="C43" i="1"/>
  <c r="D43" i="1"/>
  <c r="D33" i="1"/>
  <c r="C33" i="1"/>
  <c r="C46" i="1"/>
  <c r="D46" i="1"/>
  <c r="D38" i="1"/>
  <c r="C38" i="1"/>
  <c r="C44" i="1"/>
  <c r="D44" i="1"/>
  <c r="C10" i="1"/>
  <c r="E31" i="1"/>
  <c r="E12" i="1"/>
  <c r="C12" i="1" l="1"/>
  <c r="D12" i="1"/>
  <c r="C31" i="1"/>
  <c r="E27" i="1"/>
  <c r="E19" i="1"/>
  <c r="E11" i="1"/>
  <c r="E26" i="1"/>
  <c r="E18" i="1"/>
  <c r="E25" i="1"/>
  <c r="E17" i="1"/>
  <c r="E16" i="1"/>
  <c r="E29" i="1"/>
  <c r="E21" i="1"/>
  <c r="E13" i="1"/>
  <c r="E28" i="1"/>
  <c r="E20" i="1"/>
  <c r="E24" i="1"/>
  <c r="E30" i="1"/>
  <c r="E23" i="1"/>
  <c r="E15" i="1"/>
  <c r="E22" i="1"/>
  <c r="E14" i="1"/>
  <c r="F9" i="1"/>
  <c r="F49" i="1" s="1"/>
  <c r="D23" i="1" l="1"/>
  <c r="C23" i="1"/>
  <c r="C20" i="1"/>
  <c r="D20" i="1"/>
  <c r="D28" i="1"/>
  <c r="C28" i="1"/>
  <c r="D14" i="1"/>
  <c r="C14" i="1"/>
  <c r="C11" i="1"/>
  <c r="D11" i="1"/>
  <c r="D22" i="1"/>
  <c r="C22" i="1"/>
  <c r="C21" i="1"/>
  <c r="D21" i="1"/>
  <c r="D19" i="1"/>
  <c r="C19" i="1"/>
  <c r="C16" i="1"/>
  <c r="D16" i="1"/>
  <c r="D18" i="1"/>
  <c r="C18" i="1"/>
  <c r="D26" i="1"/>
  <c r="C26" i="1"/>
  <c r="C13" i="1"/>
  <c r="D13" i="1"/>
  <c r="D15" i="1"/>
  <c r="C15" i="1"/>
  <c r="C29" i="1"/>
  <c r="D29" i="1"/>
  <c r="C27" i="1"/>
  <c r="D27" i="1"/>
  <c r="C30" i="1"/>
  <c r="D30" i="1"/>
  <c r="D17" i="1"/>
  <c r="C17" i="1"/>
  <c r="C24" i="1"/>
  <c r="D24" i="1"/>
  <c r="C25" i="1"/>
  <c r="D25" i="1"/>
  <c r="E9" i="1"/>
  <c r="E48" i="1" s="1"/>
  <c r="D31" i="1"/>
  <c r="C48" i="1" l="1"/>
  <c r="D48" i="1"/>
  <c r="C9" i="1"/>
  <c r="E36" i="1"/>
  <c r="E49" i="1" s="1"/>
  <c r="D9" i="1" l="1"/>
  <c r="C36" i="1"/>
  <c r="C49" i="1" l="1"/>
  <c r="D36" i="1"/>
  <c r="D49" i="1" l="1"/>
</calcChain>
</file>

<file path=xl/sharedStrings.xml><?xml version="1.0" encoding="utf-8"?>
<sst xmlns="http://schemas.openxmlformats.org/spreadsheetml/2006/main" count="102" uniqueCount="102">
  <si>
    <t>Załącznik do Formularza oferty -OTER</t>
  </si>
  <si>
    <t>OFERTOWA TABELA ELEMENTÓW ROZLICZENIOWYCH (OTER)</t>
  </si>
  <si>
    <t>Budowa Muzeum Powstania Wielkopolskiego 1918-1919 w Poznaniu</t>
  </si>
  <si>
    <r>
      <t xml:space="preserve">Wartość robót brutto (PLN) - </t>
    </r>
    <r>
      <rPr>
        <b/>
        <i/>
        <sz val="12"/>
        <color rgb="FF000000"/>
        <rFont val="Arial"/>
        <family val="2"/>
        <charset val="238"/>
      </rPr>
      <t>wpisać zgodnie z ofertą:</t>
    </r>
  </si>
  <si>
    <t>ELEMENT ROBÓT</t>
  </si>
  <si>
    <t>WARTOŚĆ ROBÓT</t>
  </si>
  <si>
    <t>Udział %</t>
  </si>
  <si>
    <t>NETTO</t>
  </si>
  <si>
    <t>PODATEK VAT</t>
  </si>
  <si>
    <t>BRUTTO</t>
  </si>
  <si>
    <t>[1]</t>
  </si>
  <si>
    <t>[2]</t>
  </si>
  <si>
    <t>[3]</t>
  </si>
  <si>
    <t>[4]</t>
  </si>
  <si>
    <t>[5] = [3]+[4]</t>
  </si>
  <si>
    <t xml:space="preserve">[6] </t>
  </si>
  <si>
    <t>1</t>
  </si>
  <si>
    <t>Dział I - Roboty Budowlane wraz z zagospodarowaniem terenu i wyposażeniem</t>
  </si>
  <si>
    <t>1.1.1</t>
  </si>
  <si>
    <t>Rozbiórki i przygotowanie terenu (pozostałe)</t>
  </si>
  <si>
    <t>1.1.2</t>
  </si>
  <si>
    <t>Roboty ziemne (w tym ścianki szczelne, pale)</t>
  </si>
  <si>
    <t>1.1.3</t>
  </si>
  <si>
    <t>Konstrukcje podzieme</t>
  </si>
  <si>
    <t>1.1.4</t>
  </si>
  <si>
    <t>Konstrukcje nadziemne</t>
  </si>
  <si>
    <t>1.1.5</t>
  </si>
  <si>
    <t>Dachy</t>
  </si>
  <si>
    <t>1.1.6</t>
  </si>
  <si>
    <t>Elewacje</t>
  </si>
  <si>
    <t>1.1.7</t>
  </si>
  <si>
    <t>Zestawienie okien i fasad słupowo-ryglowych</t>
  </si>
  <si>
    <t>1.1.8</t>
  </si>
  <si>
    <t>Drzwi</t>
  </si>
  <si>
    <t>1.1.9</t>
  </si>
  <si>
    <t>Ślusarka</t>
  </si>
  <si>
    <t>1.1.10</t>
  </si>
  <si>
    <t>PODŁOGI I POSADZKI</t>
  </si>
  <si>
    <t>1.1.11</t>
  </si>
  <si>
    <t>SUFITY</t>
  </si>
  <si>
    <t>1.1.12</t>
  </si>
  <si>
    <t>WYKOŃCZENIE ŚCIAN</t>
  </si>
  <si>
    <t>1.2</t>
  </si>
  <si>
    <t>Akustyka, Elektroakustyka i technologia adiowizulana - zgodnie z Dokumentacją Projektową</t>
  </si>
  <si>
    <t>1.3</t>
  </si>
  <si>
    <t>Wyposażenie sanitarne - zgodnie z Dokumentacją Projektową</t>
  </si>
  <si>
    <t>1.4</t>
  </si>
  <si>
    <t>Dźwigi (windy) - zgodnie z Dokumentacją Projektową</t>
  </si>
  <si>
    <t>1.5</t>
  </si>
  <si>
    <t>Zabudowy meblowe stałe - zgodnie z Dokumentacją Projektową</t>
  </si>
  <si>
    <t>1.6</t>
  </si>
  <si>
    <t>Meble ruchome - zgodnie z Dokumentacją Projektową</t>
  </si>
  <si>
    <t>1.7</t>
  </si>
  <si>
    <t>Technologia Muzealna - zgodnie z Dokumentacją Projektową</t>
  </si>
  <si>
    <t>1.8</t>
  </si>
  <si>
    <t>Technologia Fontanny - zgodnie z Dokumentacją Projektową</t>
  </si>
  <si>
    <t>1.9</t>
  </si>
  <si>
    <t>Technologia Gastronomii - zgodnie z Dokumentacją Projektową</t>
  </si>
  <si>
    <t>1.10</t>
  </si>
  <si>
    <t>Zagospodarowanie terenu - zgodnie z Dokumentacją Projektową</t>
  </si>
  <si>
    <t>2</t>
  </si>
  <si>
    <t>Dział II Instalacje i sieci elektryczne i teletechniczne</t>
  </si>
  <si>
    <t>2.1</t>
  </si>
  <si>
    <t>Wewnętrzne instalacje teletechniczne- zgodnie z Dokumentacją Projektową</t>
  </si>
  <si>
    <t>2.2</t>
  </si>
  <si>
    <t>Wewnętrzne instalacje elektryczne. - zgodnie z Dokumentacją Projektową</t>
  </si>
  <si>
    <t>2.3</t>
  </si>
  <si>
    <t>Akustyka i instalacje Audio Video - zgodnie z Dokumentacją Projektową</t>
  </si>
  <si>
    <t>2.4</t>
  </si>
  <si>
    <t>Zewnętrzne instalacje elektryczne i teletechniczne - zgodnie z Dokumentacją Projektową</t>
  </si>
  <si>
    <t>3</t>
  </si>
  <si>
    <t>Dział III Instalacje i sieci sanitarne</t>
  </si>
  <si>
    <t>3.1</t>
  </si>
  <si>
    <t>Wewnętrzna instalacja wodociągowa- zgodnie z Dokumentacją Projektową</t>
  </si>
  <si>
    <t>3.2</t>
  </si>
  <si>
    <t>Wewnętrzne instalacja hydrantowa- zgodnie z Dokumentacją Projektową</t>
  </si>
  <si>
    <t>3.3</t>
  </si>
  <si>
    <t>Kable grzejne i przejścia ppoż - zgodnie z Dokumentacją Projektową</t>
  </si>
  <si>
    <t>3.4</t>
  </si>
  <si>
    <t>Instalacja kanalizacji deszczowej - zgodnie z Dokumentacją Projektową</t>
  </si>
  <si>
    <t>3.5</t>
  </si>
  <si>
    <t>Instalacja kanalizacji sanitarnej i technologicznej - zgodnie z Dokumentacją Projektową</t>
  </si>
  <si>
    <t>3.6</t>
  </si>
  <si>
    <t>Mgła wodna - zgodnie z Dokumentacją Projektową</t>
  </si>
  <si>
    <t>3.7</t>
  </si>
  <si>
    <t>Gaszenie gazem - zgodnie z Dokumentacją Projektową</t>
  </si>
  <si>
    <t>3.8</t>
  </si>
  <si>
    <t>Instalacja klimatyzacji - zgodnie z Dokumentacją Projektową</t>
  </si>
  <si>
    <t>3.9</t>
  </si>
  <si>
    <t>Instalacje grzewcze - zgodnie z Dokumentacją Projektową</t>
  </si>
  <si>
    <t>3.10</t>
  </si>
  <si>
    <t>Wezeł ciepła - zgodnie z Dokumentacją Projektową</t>
  </si>
  <si>
    <t>3.11</t>
  </si>
  <si>
    <t>Wentylacja mechaniczna - zgodnie z Dokumentacją Projektową</t>
  </si>
  <si>
    <t>3.12</t>
  </si>
  <si>
    <t xml:space="preserve">Instalacje zewnętrzne, sieci i przyłącza wodociągowe, kanalizacji sanitarnej, deszczowej - zgodnie z Dokumentacją Projektową </t>
  </si>
  <si>
    <t>Razem Wynagrodzenie tj. Dział I do III:</t>
  </si>
  <si>
    <t>Instrukcja:</t>
  </si>
  <si>
    <t xml:space="preserve"> - w wierszu 5 arkusza, w polu oznaczonym "pomarańczowym szrafem" należy wpisać Wartośc oferty brutto zgdona z formularzem oferty</t>
  </si>
  <si>
    <t>pozostałe pola wypełniają się automatycznie i nie można ich zmieniać pod rygorem odrzucenia oferty</t>
  </si>
  <si>
    <t>Uwagi:</t>
  </si>
  <si>
    <t>1) przedmiary robót nie będą stanowił podstawy rozliczenia Stron, a jedynie są elementem pomocnicznym  do określenia rodzaju i szacunkowej ilości Robót w ramach Przedmiotu Zamówienia oraz pomocniczo przy wycenie oferty Wykonawcy. Wykonawca nie będzie mógł powoływać się na powyższy dokument w celu uzyskania jakichkolwiek roszczeń finansowych z tytułu niewyceniania jakiegokolwiek fragmentu Robót, elementów lub czynności niezbędnych dla prawidłowej realizacji przedmiotu Umowy.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</si>
</sst>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zł&quot;"/>
    <numFmt numFmtId="165" formatCode="#,##0.00\ &quot;zł&quot;"/>
    <numFmt numFmtId="166" formatCode="#,##0.00000000000000\ &quot;zł&quot;"/>
  </numFmts>
  <fonts count="9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Arial"/>
      <family val="2"/>
      <charset val="128"/>
    </font>
    <font>
      <b/>
      <sz val="11"/>
      <color indexed="9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128"/>
    </font>
    <font>
      <b/>
      <i/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31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 applyNumberFormat="0" applyAlignment="0" applyProtection="0"/>
    <xf numFmtId="9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49" fontId="1" fillId="3" borderId="11" xfId="0" applyNumberFormat="1" applyFont="1" applyFill="1" applyBorder="1" applyAlignment="1" applyProtection="1">
      <alignment horizontal="right" vertical="center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49" fontId="1" fillId="3" borderId="12" xfId="0" applyNumberFormat="1" applyFont="1" applyFill="1" applyBorder="1" applyAlignment="1" applyProtection="1">
      <alignment horizontal="right" vertical="center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165" fontId="7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7" fillId="8" borderId="26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Protection="1">
      <protection locked="0"/>
    </xf>
    <xf numFmtId="0" fontId="1" fillId="3" borderId="21" xfId="0" applyFont="1" applyFill="1" applyBorder="1" applyAlignment="1" applyProtection="1">
      <alignment vertical="center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10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right" vertical="center"/>
      <protection locked="0"/>
    </xf>
    <xf numFmtId="0" fontId="1" fillId="3" borderId="22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10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10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center"/>
      <protection locked="0"/>
    </xf>
    <xf numFmtId="49" fontId="1" fillId="3" borderId="14" xfId="0" applyNumberFormat="1" applyFont="1" applyFill="1" applyBorder="1" applyAlignment="1" applyProtection="1">
      <alignment horizontal="right" vertical="center"/>
      <protection locked="0"/>
    </xf>
    <xf numFmtId="49" fontId="1" fillId="3" borderId="15" xfId="0" applyNumberFormat="1" applyFont="1" applyFill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9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1" fillId="3" borderId="6" xfId="0" applyFont="1" applyFill="1" applyBorder="1" applyAlignment="1" applyProtection="1">
      <alignment vertical="center" wrapText="1"/>
    </xf>
    <xf numFmtId="164" fontId="1" fillId="5" borderId="9" xfId="0" applyNumberFormat="1" applyFont="1" applyFill="1" applyBorder="1" applyAlignment="1" applyProtection="1">
      <alignment horizontal="center" vertical="center" wrapText="1"/>
      <protection hidden="1"/>
    </xf>
    <xf numFmtId="164" fontId="0" fillId="5" borderId="4" xfId="0" applyNumberFormat="1" applyFill="1" applyBorder="1" applyAlignment="1" applyProtection="1">
      <alignment horizontal="center" vertical="center" wrapText="1"/>
      <protection hidden="1"/>
    </xf>
    <xf numFmtId="10" fontId="0" fillId="5" borderId="2" xfId="2" applyNumberFormat="1" applyFont="1" applyFill="1" applyBorder="1" applyProtection="1">
      <protection hidden="1"/>
    </xf>
    <xf numFmtId="164" fontId="0" fillId="5" borderId="6" xfId="0" applyNumberFormat="1" applyFill="1" applyBorder="1" applyAlignment="1" applyProtection="1">
      <alignment horizontal="center" vertical="center"/>
      <protection hidden="1"/>
    </xf>
    <xf numFmtId="164" fontId="0" fillId="5" borderId="8" xfId="0" applyNumberFormat="1" applyFill="1" applyBorder="1" applyAlignment="1" applyProtection="1">
      <alignment horizontal="center" vertical="center"/>
      <protection hidden="1"/>
    </xf>
    <xf numFmtId="10" fontId="0" fillId="5" borderId="2" xfId="0" applyNumberFormat="1" applyFill="1" applyBorder="1" applyProtection="1">
      <protection hidden="1"/>
    </xf>
    <xf numFmtId="164" fontId="1" fillId="6" borderId="9" xfId="0" applyNumberFormat="1" applyFont="1" applyFill="1" applyBorder="1" applyAlignment="1" applyProtection="1">
      <alignment horizontal="center" vertical="center" wrapText="1"/>
      <protection hidden="1"/>
    </xf>
    <xf numFmtId="164" fontId="0" fillId="6" borderId="4" xfId="0" applyNumberFormat="1" applyFill="1" applyBorder="1" applyAlignment="1" applyProtection="1">
      <alignment horizontal="center" vertical="center" wrapText="1"/>
      <protection hidden="1"/>
    </xf>
    <xf numFmtId="10" fontId="0" fillId="6" borderId="2" xfId="2" applyNumberFormat="1" applyFont="1" applyFill="1" applyBorder="1" applyProtection="1">
      <protection hidden="1"/>
    </xf>
    <xf numFmtId="164" fontId="1" fillId="7" borderId="9" xfId="0" applyNumberFormat="1" applyFont="1" applyFill="1" applyBorder="1" applyAlignment="1" applyProtection="1">
      <alignment horizontal="center" vertical="center" wrapText="1"/>
      <protection hidden="1"/>
    </xf>
    <xf numFmtId="164" fontId="0" fillId="7" borderId="4" xfId="0" applyNumberFormat="1" applyFill="1" applyBorder="1" applyAlignment="1" applyProtection="1">
      <alignment horizontal="center" vertical="center" wrapText="1"/>
      <protection hidden="1"/>
    </xf>
    <xf numFmtId="10" fontId="0" fillId="7" borderId="2" xfId="2" applyNumberFormat="1" applyFont="1" applyFill="1" applyBorder="1" applyProtection="1">
      <protection hidden="1"/>
    </xf>
    <xf numFmtId="164" fontId="1" fillId="4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8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23" xfId="0" applyNumberFormat="1" applyFont="1" applyFill="1" applyBorder="1" applyAlignment="1" applyProtection="1">
      <alignment horizontal="center" vertical="center"/>
      <protection hidden="1"/>
    </xf>
    <xf numFmtId="10" fontId="0" fillId="4" borderId="24" xfId="2" applyNumberFormat="1" applyFont="1" applyFill="1" applyBorder="1" applyProtection="1">
      <protection hidden="1"/>
    </xf>
  </cellXfs>
  <cellStyles count="3">
    <cellStyle name="Excel_BuiltIn_Komórka zaznaczona" xfId="1" xr:uid="{00000000-0005-0000-0000-000000000000}"/>
    <cellStyle name="Normalny" xfId="0" builtinId="0"/>
    <cellStyle name="Procentowy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zoomScaleNormal="100" workbookViewId="0">
      <selection activeCell="G5" sqref="G5"/>
    </sheetView>
  </sheetViews>
  <sheetFormatPr defaultColWidth="11.54296875" defaultRowHeight="12.5"/>
  <cols>
    <col min="1" max="1" width="10.1796875" style="1" customWidth="1"/>
    <col min="2" max="2" width="48.54296875" style="1" customWidth="1"/>
    <col min="3" max="5" width="20.81640625" style="1" customWidth="1"/>
    <col min="6" max="6" width="12.453125" style="2" bestFit="1" customWidth="1"/>
    <col min="7" max="7" width="34.453125" style="1" customWidth="1"/>
    <col min="8" max="16384" width="11.54296875" style="1"/>
  </cols>
  <sheetData>
    <row r="1" spans="1:7">
      <c r="A1" s="1" t="s">
        <v>0</v>
      </c>
    </row>
    <row r="2" spans="1:7" ht="13" thickBot="1"/>
    <row r="3" spans="1:7" ht="13.5" customHeight="1">
      <c r="A3" s="3"/>
      <c r="B3" s="4" t="s">
        <v>1</v>
      </c>
      <c r="C3" s="5"/>
      <c r="D3" s="5"/>
      <c r="E3" s="5"/>
      <c r="F3" s="6"/>
    </row>
    <row r="4" spans="1:7" ht="58.9" customHeight="1">
      <c r="A4" s="7"/>
      <c r="B4" s="8" t="s">
        <v>2</v>
      </c>
      <c r="C4" s="9"/>
      <c r="D4" s="9"/>
      <c r="E4" s="9"/>
      <c r="F4" s="10"/>
    </row>
    <row r="5" spans="1:7" ht="58.9" customHeight="1">
      <c r="A5" s="7"/>
      <c r="B5" s="11" t="s">
        <v>3</v>
      </c>
      <c r="C5" s="12">
        <v>0</v>
      </c>
      <c r="D5" s="12"/>
      <c r="E5" s="12"/>
      <c r="F5" s="13"/>
      <c r="G5" s="14"/>
    </row>
    <row r="6" spans="1:7" ht="13">
      <c r="A6" s="7"/>
      <c r="B6" s="15" t="s">
        <v>4</v>
      </c>
      <c r="C6" s="16" t="s">
        <v>5</v>
      </c>
      <c r="D6" s="17"/>
      <c r="E6" s="18"/>
      <c r="F6" s="19" t="s">
        <v>6</v>
      </c>
    </row>
    <row r="7" spans="1:7" ht="13">
      <c r="A7" s="20"/>
      <c r="B7" s="21"/>
      <c r="C7" s="22" t="s">
        <v>7</v>
      </c>
      <c r="D7" s="22" t="s">
        <v>8</v>
      </c>
      <c r="E7" s="23" t="s">
        <v>9</v>
      </c>
      <c r="F7" s="24"/>
    </row>
    <row r="8" spans="1:7" ht="13.5" thickBot="1">
      <c r="A8" s="25" t="s">
        <v>10</v>
      </c>
      <c r="B8" s="26" t="s">
        <v>11</v>
      </c>
      <c r="C8" s="26" t="s">
        <v>12</v>
      </c>
      <c r="D8" s="26" t="s">
        <v>13</v>
      </c>
      <c r="E8" s="27" t="s">
        <v>14</v>
      </c>
      <c r="F8" s="28" t="s">
        <v>15</v>
      </c>
    </row>
    <row r="9" spans="1:7" ht="51" customHeight="1" thickBot="1">
      <c r="A9" s="29" t="s">
        <v>16</v>
      </c>
      <c r="B9" s="37" t="s">
        <v>17</v>
      </c>
      <c r="C9" s="40">
        <f>SUM(C10:C30)</f>
        <v>0</v>
      </c>
      <c r="D9" s="41">
        <f>E9-C9</f>
        <v>0</v>
      </c>
      <c r="E9" s="40">
        <f>SUM(E10:E30)</f>
        <v>0</v>
      </c>
      <c r="F9" s="42">
        <f>SUM(F10:F30)</f>
        <v>0.80269999999999997</v>
      </c>
    </row>
    <row r="10" spans="1:7" ht="13">
      <c r="A10" s="30" t="s">
        <v>18</v>
      </c>
      <c r="B10" s="38" t="s">
        <v>19</v>
      </c>
      <c r="C10" s="43">
        <f>ROUND(+E10/1.23,2)</f>
        <v>0</v>
      </c>
      <c r="D10" s="43">
        <f>ROUND(+E10-E10/1.23,2)</f>
        <v>0</v>
      </c>
      <c r="E10" s="44">
        <f t="shared" ref="E10:E30" si="0">ROUND(+$C$5*F10,2)</f>
        <v>0</v>
      </c>
      <c r="F10" s="45">
        <v>1.32E-2</v>
      </c>
    </row>
    <row r="11" spans="1:7" ht="13">
      <c r="A11" s="30" t="s">
        <v>20</v>
      </c>
      <c r="B11" s="38" t="s">
        <v>21</v>
      </c>
      <c r="C11" s="43">
        <f t="shared" ref="C11:C30" si="1">ROUND(+E11/1.23,2)</f>
        <v>0</v>
      </c>
      <c r="D11" s="43">
        <f t="shared" ref="D11:D30" si="2">ROUND(+E11-E11/1.23,2)</f>
        <v>0</v>
      </c>
      <c r="E11" s="44">
        <f t="shared" si="0"/>
        <v>0</v>
      </c>
      <c r="F11" s="45">
        <v>0.21190000000000001</v>
      </c>
    </row>
    <row r="12" spans="1:7" ht="13">
      <c r="A12" s="30" t="s">
        <v>22</v>
      </c>
      <c r="B12" s="38" t="s">
        <v>23</v>
      </c>
      <c r="C12" s="43">
        <f t="shared" si="1"/>
        <v>0</v>
      </c>
      <c r="D12" s="43">
        <f t="shared" si="2"/>
        <v>0</v>
      </c>
      <c r="E12" s="44">
        <f t="shared" si="0"/>
        <v>0</v>
      </c>
      <c r="F12" s="45">
        <v>0.10979999999999999</v>
      </c>
    </row>
    <row r="13" spans="1:7" ht="13">
      <c r="A13" s="30" t="s">
        <v>24</v>
      </c>
      <c r="B13" s="38" t="s">
        <v>25</v>
      </c>
      <c r="C13" s="43">
        <f t="shared" si="1"/>
        <v>0</v>
      </c>
      <c r="D13" s="43">
        <f t="shared" si="2"/>
        <v>0</v>
      </c>
      <c r="E13" s="44">
        <f t="shared" si="0"/>
        <v>0</v>
      </c>
      <c r="F13" s="45">
        <v>7.8100000000000003E-2</v>
      </c>
    </row>
    <row r="14" spans="1:7" ht="13">
      <c r="A14" s="30" t="s">
        <v>26</v>
      </c>
      <c r="B14" s="38" t="s">
        <v>27</v>
      </c>
      <c r="C14" s="43">
        <f t="shared" si="1"/>
        <v>0</v>
      </c>
      <c r="D14" s="43">
        <f t="shared" si="2"/>
        <v>0</v>
      </c>
      <c r="E14" s="44">
        <f t="shared" si="0"/>
        <v>0</v>
      </c>
      <c r="F14" s="45">
        <v>2.24E-2</v>
      </c>
    </row>
    <row r="15" spans="1:7" ht="13">
      <c r="A15" s="30" t="s">
        <v>28</v>
      </c>
      <c r="B15" s="38" t="s">
        <v>29</v>
      </c>
      <c r="C15" s="43">
        <f t="shared" si="1"/>
        <v>0</v>
      </c>
      <c r="D15" s="43">
        <f t="shared" si="2"/>
        <v>0</v>
      </c>
      <c r="E15" s="44">
        <f t="shared" si="0"/>
        <v>0</v>
      </c>
      <c r="F15" s="45">
        <v>8.8499999999999995E-2</v>
      </c>
    </row>
    <row r="16" spans="1:7" ht="13">
      <c r="A16" s="30" t="s">
        <v>30</v>
      </c>
      <c r="B16" s="38" t="s">
        <v>31</v>
      </c>
      <c r="C16" s="43">
        <f t="shared" si="1"/>
        <v>0</v>
      </c>
      <c r="D16" s="43">
        <f t="shared" si="2"/>
        <v>0</v>
      </c>
      <c r="E16" s="44">
        <f t="shared" si="0"/>
        <v>0</v>
      </c>
      <c r="F16" s="45">
        <v>1.7899999999999999E-2</v>
      </c>
    </row>
    <row r="17" spans="1:6" ht="13">
      <c r="A17" s="30" t="s">
        <v>32</v>
      </c>
      <c r="B17" s="38" t="s">
        <v>33</v>
      </c>
      <c r="C17" s="43">
        <f t="shared" si="1"/>
        <v>0</v>
      </c>
      <c r="D17" s="43">
        <f t="shared" si="2"/>
        <v>0</v>
      </c>
      <c r="E17" s="44">
        <f t="shared" si="0"/>
        <v>0</v>
      </c>
      <c r="F17" s="45">
        <v>1.7600000000000001E-2</v>
      </c>
    </row>
    <row r="18" spans="1:6" ht="13">
      <c r="A18" s="30" t="s">
        <v>34</v>
      </c>
      <c r="B18" s="38" t="s">
        <v>35</v>
      </c>
      <c r="C18" s="43">
        <f t="shared" si="1"/>
        <v>0</v>
      </c>
      <c r="D18" s="43">
        <f t="shared" si="2"/>
        <v>0</v>
      </c>
      <c r="E18" s="44">
        <f t="shared" si="0"/>
        <v>0</v>
      </c>
      <c r="F18" s="45">
        <v>1.2E-2</v>
      </c>
    </row>
    <row r="19" spans="1:6" ht="13">
      <c r="A19" s="30" t="s">
        <v>36</v>
      </c>
      <c r="B19" s="38" t="s">
        <v>37</v>
      </c>
      <c r="C19" s="43">
        <f t="shared" si="1"/>
        <v>0</v>
      </c>
      <c r="D19" s="43">
        <f t="shared" si="2"/>
        <v>0</v>
      </c>
      <c r="E19" s="44">
        <f t="shared" si="0"/>
        <v>0</v>
      </c>
      <c r="F19" s="45">
        <v>4.5600000000000002E-2</v>
      </c>
    </row>
    <row r="20" spans="1:6" ht="13">
      <c r="A20" s="30" t="s">
        <v>38</v>
      </c>
      <c r="B20" s="38" t="s">
        <v>39</v>
      </c>
      <c r="C20" s="43">
        <f t="shared" si="1"/>
        <v>0</v>
      </c>
      <c r="D20" s="43">
        <f t="shared" si="2"/>
        <v>0</v>
      </c>
      <c r="E20" s="44">
        <f t="shared" si="0"/>
        <v>0</v>
      </c>
      <c r="F20" s="45">
        <v>2.46E-2</v>
      </c>
    </row>
    <row r="21" spans="1:6" ht="13">
      <c r="A21" s="30" t="s">
        <v>40</v>
      </c>
      <c r="B21" s="38" t="s">
        <v>41</v>
      </c>
      <c r="C21" s="43">
        <f t="shared" si="1"/>
        <v>0</v>
      </c>
      <c r="D21" s="43">
        <f t="shared" si="2"/>
        <v>0</v>
      </c>
      <c r="E21" s="44">
        <f t="shared" si="0"/>
        <v>0</v>
      </c>
      <c r="F21" s="45">
        <v>3.6799999999999999E-2</v>
      </c>
    </row>
    <row r="22" spans="1:6" ht="25">
      <c r="A22" s="30" t="s">
        <v>42</v>
      </c>
      <c r="B22" s="38" t="s">
        <v>43</v>
      </c>
      <c r="C22" s="43">
        <f t="shared" si="1"/>
        <v>0</v>
      </c>
      <c r="D22" s="43">
        <f t="shared" si="2"/>
        <v>0</v>
      </c>
      <c r="E22" s="44">
        <f t="shared" si="0"/>
        <v>0</v>
      </c>
      <c r="F22" s="45">
        <v>7.6E-3</v>
      </c>
    </row>
    <row r="23" spans="1:6" ht="25">
      <c r="A23" s="30" t="s">
        <v>44</v>
      </c>
      <c r="B23" s="38" t="s">
        <v>45</v>
      </c>
      <c r="C23" s="43">
        <f t="shared" si="1"/>
        <v>0</v>
      </c>
      <c r="D23" s="43">
        <f t="shared" si="2"/>
        <v>0</v>
      </c>
      <c r="E23" s="44">
        <f t="shared" si="0"/>
        <v>0</v>
      </c>
      <c r="F23" s="45">
        <v>8.6999999999999994E-3</v>
      </c>
    </row>
    <row r="24" spans="1:6" ht="13">
      <c r="A24" s="30" t="s">
        <v>46</v>
      </c>
      <c r="B24" s="38" t="s">
        <v>47</v>
      </c>
      <c r="C24" s="43">
        <f t="shared" si="1"/>
        <v>0</v>
      </c>
      <c r="D24" s="43">
        <f t="shared" si="2"/>
        <v>0</v>
      </c>
      <c r="E24" s="44">
        <f t="shared" si="0"/>
        <v>0</v>
      </c>
      <c r="F24" s="45">
        <v>1.32E-2</v>
      </c>
    </row>
    <row r="25" spans="1:6" ht="25">
      <c r="A25" s="30" t="s">
        <v>48</v>
      </c>
      <c r="B25" s="38" t="s">
        <v>49</v>
      </c>
      <c r="C25" s="43">
        <f t="shared" si="1"/>
        <v>0</v>
      </c>
      <c r="D25" s="43">
        <f t="shared" si="2"/>
        <v>0</v>
      </c>
      <c r="E25" s="44">
        <f t="shared" si="0"/>
        <v>0</v>
      </c>
      <c r="F25" s="45">
        <v>1.1900000000000001E-2</v>
      </c>
    </row>
    <row r="26" spans="1:6" ht="13">
      <c r="A26" s="30" t="s">
        <v>50</v>
      </c>
      <c r="B26" s="38" t="s">
        <v>51</v>
      </c>
      <c r="C26" s="43">
        <f t="shared" si="1"/>
        <v>0</v>
      </c>
      <c r="D26" s="43">
        <f t="shared" si="2"/>
        <v>0</v>
      </c>
      <c r="E26" s="44">
        <f t="shared" si="0"/>
        <v>0</v>
      </c>
      <c r="F26" s="45">
        <v>8.3999999999999995E-3</v>
      </c>
    </row>
    <row r="27" spans="1:6" ht="25">
      <c r="A27" s="30" t="s">
        <v>52</v>
      </c>
      <c r="B27" s="38" t="s">
        <v>53</v>
      </c>
      <c r="C27" s="43">
        <f t="shared" si="1"/>
        <v>0</v>
      </c>
      <c r="D27" s="43">
        <f t="shared" si="2"/>
        <v>0</v>
      </c>
      <c r="E27" s="44">
        <f t="shared" si="0"/>
        <v>0</v>
      </c>
      <c r="F27" s="45">
        <v>1.5100000000000001E-2</v>
      </c>
    </row>
    <row r="28" spans="1:6" ht="25">
      <c r="A28" s="30" t="s">
        <v>54</v>
      </c>
      <c r="B28" s="38" t="s">
        <v>55</v>
      </c>
      <c r="C28" s="43">
        <f t="shared" si="1"/>
        <v>0</v>
      </c>
      <c r="D28" s="43">
        <f t="shared" si="2"/>
        <v>0</v>
      </c>
      <c r="E28" s="44">
        <f t="shared" si="0"/>
        <v>0</v>
      </c>
      <c r="F28" s="45">
        <v>6.9999999999999999E-4</v>
      </c>
    </row>
    <row r="29" spans="1:6" ht="25">
      <c r="A29" s="30" t="s">
        <v>56</v>
      </c>
      <c r="B29" s="38" t="s">
        <v>57</v>
      </c>
      <c r="C29" s="43">
        <f t="shared" si="1"/>
        <v>0</v>
      </c>
      <c r="D29" s="43">
        <f t="shared" si="2"/>
        <v>0</v>
      </c>
      <c r="E29" s="44">
        <f t="shared" si="0"/>
        <v>0</v>
      </c>
      <c r="F29" s="45">
        <v>5.0000000000000001E-4</v>
      </c>
    </row>
    <row r="30" spans="1:6" ht="25.5" thickBot="1">
      <c r="A30" s="30" t="s">
        <v>58</v>
      </c>
      <c r="B30" s="38" t="s">
        <v>59</v>
      </c>
      <c r="C30" s="43">
        <f t="shared" si="1"/>
        <v>0</v>
      </c>
      <c r="D30" s="43">
        <f t="shared" si="2"/>
        <v>0</v>
      </c>
      <c r="E30" s="44">
        <f t="shared" si="0"/>
        <v>0</v>
      </c>
      <c r="F30" s="45">
        <v>5.8200000000000002E-2</v>
      </c>
    </row>
    <row r="31" spans="1:6" ht="46.5" customHeight="1" thickBot="1">
      <c r="A31" s="29" t="s">
        <v>60</v>
      </c>
      <c r="B31" s="37" t="s">
        <v>61</v>
      </c>
      <c r="C31" s="46">
        <f>SUM(C32:C35)</f>
        <v>0</v>
      </c>
      <c r="D31" s="47">
        <f>E31-C31</f>
        <v>0</v>
      </c>
      <c r="E31" s="46">
        <f>SUM(E32:E35)</f>
        <v>0</v>
      </c>
      <c r="F31" s="48">
        <f>SUM(F32:F35)</f>
        <v>9.4499999999999987E-2</v>
      </c>
    </row>
    <row r="32" spans="1:6" ht="28.5" customHeight="1">
      <c r="A32" s="30" t="s">
        <v>62</v>
      </c>
      <c r="B32" s="38" t="s">
        <v>63</v>
      </c>
      <c r="C32" s="43">
        <f>ROUND(+E32/1.23,2)</f>
        <v>0</v>
      </c>
      <c r="D32" s="43">
        <f>ROUND(+E32-E32/1.23,2)</f>
        <v>0</v>
      </c>
      <c r="E32" s="44">
        <f>ROUND(+$C$5*F32,2)</f>
        <v>0</v>
      </c>
      <c r="F32" s="45">
        <v>4.9599999999999998E-2</v>
      </c>
    </row>
    <row r="33" spans="1:6" ht="25">
      <c r="A33" s="30" t="s">
        <v>64</v>
      </c>
      <c r="B33" s="38" t="s">
        <v>65</v>
      </c>
      <c r="C33" s="43">
        <f t="shared" ref="C33:C35" si="3">ROUND(+E33/1.23,2)</f>
        <v>0</v>
      </c>
      <c r="D33" s="43">
        <f t="shared" ref="D33:D35" si="4">ROUND(+E33-E33/1.23,2)</f>
        <v>0</v>
      </c>
      <c r="E33" s="44">
        <f>ROUND(+$C$5*F33,2)</f>
        <v>0</v>
      </c>
      <c r="F33" s="45">
        <v>3.6900000000000002E-2</v>
      </c>
    </row>
    <row r="34" spans="1:6" ht="25">
      <c r="A34" s="30" t="s">
        <v>66</v>
      </c>
      <c r="B34" s="38" t="s">
        <v>67</v>
      </c>
      <c r="C34" s="43">
        <f t="shared" si="3"/>
        <v>0</v>
      </c>
      <c r="D34" s="43">
        <f t="shared" si="4"/>
        <v>0</v>
      </c>
      <c r="E34" s="44">
        <f>ROUND(+$C$5*F34,2)</f>
        <v>0</v>
      </c>
      <c r="F34" s="45">
        <v>5.1999999999999998E-3</v>
      </c>
    </row>
    <row r="35" spans="1:6" ht="25.5" thickBot="1">
      <c r="A35" s="30" t="s">
        <v>68</v>
      </c>
      <c r="B35" s="38" t="s">
        <v>69</v>
      </c>
      <c r="C35" s="43">
        <f t="shared" si="3"/>
        <v>0</v>
      </c>
      <c r="D35" s="43">
        <f t="shared" si="4"/>
        <v>0</v>
      </c>
      <c r="E35" s="44">
        <f>ROUND(+$C$5*F35,2)</f>
        <v>0</v>
      </c>
      <c r="F35" s="45">
        <v>2.8E-3</v>
      </c>
    </row>
    <row r="36" spans="1:6" ht="24.75" customHeight="1" thickBot="1">
      <c r="A36" s="29" t="s">
        <v>70</v>
      </c>
      <c r="B36" s="37" t="s">
        <v>71</v>
      </c>
      <c r="C36" s="49">
        <f>SUM(C37:C48)</f>
        <v>0</v>
      </c>
      <c r="D36" s="50">
        <f>E36-C36</f>
        <v>0</v>
      </c>
      <c r="E36" s="49">
        <f>SUM(E37:E48)</f>
        <v>0</v>
      </c>
      <c r="F36" s="51">
        <f>SUM(F37:F48)</f>
        <v>0.1028</v>
      </c>
    </row>
    <row r="37" spans="1:6" ht="28.5" customHeight="1">
      <c r="A37" s="30" t="s">
        <v>72</v>
      </c>
      <c r="B37" s="38" t="s">
        <v>73</v>
      </c>
      <c r="C37" s="43">
        <f>ROUND(+E37/1.23,2)</f>
        <v>0</v>
      </c>
      <c r="D37" s="43">
        <f>ROUND(+E37-E37/1.23,2)</f>
        <v>0</v>
      </c>
      <c r="E37" s="44">
        <f t="shared" ref="E37:E47" si="5">ROUND(+$C$5*F37,2)</f>
        <v>0</v>
      </c>
      <c r="F37" s="45">
        <v>1.9E-3</v>
      </c>
    </row>
    <row r="38" spans="1:6" ht="25">
      <c r="A38" s="30" t="s">
        <v>74</v>
      </c>
      <c r="B38" s="38" t="s">
        <v>75</v>
      </c>
      <c r="C38" s="43">
        <f t="shared" ref="C38:C48" si="6">ROUND(+E38/1.23,2)</f>
        <v>0</v>
      </c>
      <c r="D38" s="43">
        <f t="shared" ref="D38:D48" si="7">ROUND(+E38-E38/1.23,2)</f>
        <v>0</v>
      </c>
      <c r="E38" s="44">
        <f t="shared" si="5"/>
        <v>0</v>
      </c>
      <c r="F38" s="45">
        <v>1.1000000000000001E-3</v>
      </c>
    </row>
    <row r="39" spans="1:6" ht="25">
      <c r="A39" s="30" t="s">
        <v>76</v>
      </c>
      <c r="B39" s="38" t="s">
        <v>77</v>
      </c>
      <c r="C39" s="43">
        <f t="shared" si="6"/>
        <v>0</v>
      </c>
      <c r="D39" s="43">
        <f t="shared" si="7"/>
        <v>0</v>
      </c>
      <c r="E39" s="44">
        <f t="shared" si="5"/>
        <v>0</v>
      </c>
      <c r="F39" s="45">
        <v>1.1999999999999999E-3</v>
      </c>
    </row>
    <row r="40" spans="1:6" ht="25">
      <c r="A40" s="30" t="s">
        <v>78</v>
      </c>
      <c r="B40" s="38" t="s">
        <v>79</v>
      </c>
      <c r="C40" s="43">
        <f t="shared" si="6"/>
        <v>0</v>
      </c>
      <c r="D40" s="43">
        <f t="shared" si="7"/>
        <v>0</v>
      </c>
      <c r="E40" s="44">
        <f t="shared" si="5"/>
        <v>0</v>
      </c>
      <c r="F40" s="45">
        <v>1.4E-3</v>
      </c>
    </row>
    <row r="41" spans="1:6" ht="25">
      <c r="A41" s="30" t="s">
        <v>80</v>
      </c>
      <c r="B41" s="38" t="s">
        <v>81</v>
      </c>
      <c r="C41" s="43">
        <f t="shared" si="6"/>
        <v>0</v>
      </c>
      <c r="D41" s="43">
        <f t="shared" si="7"/>
        <v>0</v>
      </c>
      <c r="E41" s="44">
        <f t="shared" si="5"/>
        <v>0</v>
      </c>
      <c r="F41" s="45">
        <v>1.4E-3</v>
      </c>
    </row>
    <row r="42" spans="1:6" ht="13">
      <c r="A42" s="30" t="s">
        <v>82</v>
      </c>
      <c r="B42" s="38" t="s">
        <v>83</v>
      </c>
      <c r="C42" s="43">
        <f t="shared" si="6"/>
        <v>0</v>
      </c>
      <c r="D42" s="43">
        <f t="shared" si="7"/>
        <v>0</v>
      </c>
      <c r="E42" s="44">
        <f t="shared" si="5"/>
        <v>0</v>
      </c>
      <c r="F42" s="45">
        <v>6.1999999999999998E-3</v>
      </c>
    </row>
    <row r="43" spans="1:6" ht="13">
      <c r="A43" s="30" t="s">
        <v>84</v>
      </c>
      <c r="B43" s="38" t="s">
        <v>85</v>
      </c>
      <c r="C43" s="43">
        <f t="shared" si="6"/>
        <v>0</v>
      </c>
      <c r="D43" s="43">
        <f t="shared" si="7"/>
        <v>0</v>
      </c>
      <c r="E43" s="44">
        <f t="shared" si="5"/>
        <v>0</v>
      </c>
      <c r="F43" s="45">
        <v>3.2000000000000002E-3</v>
      </c>
    </row>
    <row r="44" spans="1:6" ht="25">
      <c r="A44" s="30" t="s">
        <v>86</v>
      </c>
      <c r="B44" s="38" t="s">
        <v>87</v>
      </c>
      <c r="C44" s="43">
        <f t="shared" si="6"/>
        <v>0</v>
      </c>
      <c r="D44" s="43">
        <f t="shared" si="7"/>
        <v>0</v>
      </c>
      <c r="E44" s="44">
        <f t="shared" si="5"/>
        <v>0</v>
      </c>
      <c r="F44" s="45">
        <v>2.7900000000000001E-2</v>
      </c>
    </row>
    <row r="45" spans="1:6" ht="13">
      <c r="A45" s="30" t="s">
        <v>88</v>
      </c>
      <c r="B45" s="38" t="s">
        <v>89</v>
      </c>
      <c r="C45" s="43">
        <f t="shared" si="6"/>
        <v>0</v>
      </c>
      <c r="D45" s="43">
        <f t="shared" si="7"/>
        <v>0</v>
      </c>
      <c r="E45" s="44">
        <f t="shared" si="5"/>
        <v>0</v>
      </c>
      <c r="F45" s="45">
        <v>9.2999999999999992E-3</v>
      </c>
    </row>
    <row r="46" spans="1:6" ht="13">
      <c r="A46" s="30" t="s">
        <v>90</v>
      </c>
      <c r="B46" s="38" t="s">
        <v>91</v>
      </c>
      <c r="C46" s="43">
        <f t="shared" si="6"/>
        <v>0</v>
      </c>
      <c r="D46" s="43">
        <f t="shared" si="7"/>
        <v>0</v>
      </c>
      <c r="E46" s="44">
        <f t="shared" si="5"/>
        <v>0</v>
      </c>
      <c r="F46" s="45">
        <v>1.5E-3</v>
      </c>
    </row>
    <row r="47" spans="1:6" ht="25">
      <c r="A47" s="30" t="s">
        <v>92</v>
      </c>
      <c r="B47" s="38" t="s">
        <v>93</v>
      </c>
      <c r="C47" s="43">
        <f t="shared" si="6"/>
        <v>0</v>
      </c>
      <c r="D47" s="43">
        <f t="shared" si="7"/>
        <v>0</v>
      </c>
      <c r="E47" s="44">
        <f t="shared" si="5"/>
        <v>0</v>
      </c>
      <c r="F47" s="45">
        <v>4.5199999999999997E-2</v>
      </c>
    </row>
    <row r="48" spans="1:6" ht="37.5">
      <c r="A48" s="30" t="s">
        <v>94</v>
      </c>
      <c r="B48" s="38" t="s">
        <v>95</v>
      </c>
      <c r="C48" s="43">
        <f t="shared" si="6"/>
        <v>0</v>
      </c>
      <c r="D48" s="43">
        <f t="shared" si="7"/>
        <v>0</v>
      </c>
      <c r="E48" s="44">
        <f>ROUND(+C5-E9-E31-SUM(E37:E47),2)</f>
        <v>0</v>
      </c>
      <c r="F48" s="45">
        <v>2.5000000000000001E-3</v>
      </c>
    </row>
    <row r="49" spans="1:6" ht="18" customHeight="1" thickBot="1">
      <c r="A49" s="31"/>
      <c r="B49" s="39" t="s">
        <v>96</v>
      </c>
      <c r="C49" s="52">
        <f>C36+C31+C9</f>
        <v>0</v>
      </c>
      <c r="D49" s="53">
        <f>D36+D31+D9</f>
        <v>0</v>
      </c>
      <c r="E49" s="54">
        <f>E36+E31+E9</f>
        <v>0</v>
      </c>
      <c r="F49" s="55">
        <f>+F36+F31+F9</f>
        <v>1</v>
      </c>
    </row>
    <row r="53" spans="1:6" s="32" customFormat="1" ht="10">
      <c r="A53" s="32" t="s">
        <v>97</v>
      </c>
      <c r="F53" s="33"/>
    </row>
    <row r="54" spans="1:6" s="32" customFormat="1" ht="10">
      <c r="A54" s="34"/>
      <c r="B54" s="32" t="s">
        <v>98</v>
      </c>
      <c r="F54" s="33"/>
    </row>
    <row r="55" spans="1:6" s="32" customFormat="1" ht="10.5">
      <c r="B55" s="35" t="s">
        <v>99</v>
      </c>
      <c r="F55" s="33"/>
    </row>
    <row r="56" spans="1:6" s="32" customFormat="1" ht="10">
      <c r="F56" s="33"/>
    </row>
    <row r="58" spans="1:6">
      <c r="A58" s="32" t="s">
        <v>100</v>
      </c>
    </row>
    <row r="59" spans="1:6" ht="45" customHeight="1">
      <c r="A59" s="36" t="s">
        <v>101</v>
      </c>
      <c r="B59" s="36"/>
      <c r="C59" s="36"/>
      <c r="D59" s="36"/>
      <c r="E59" s="36"/>
    </row>
    <row r="60" spans="1:6">
      <c r="A60" s="36"/>
      <c r="B60" s="36"/>
      <c r="C60" s="36"/>
      <c r="D60" s="36"/>
      <c r="E60" s="36"/>
    </row>
    <row r="61" spans="1:6" ht="27" customHeight="1">
      <c r="A61" s="36"/>
      <c r="B61" s="36"/>
      <c r="C61" s="36"/>
      <c r="D61" s="36"/>
      <c r="E61" s="36"/>
    </row>
    <row r="62" spans="1:6" ht="25.5" customHeight="1">
      <c r="A62" s="36"/>
      <c r="B62" s="36"/>
      <c r="C62" s="36"/>
      <c r="D62" s="36"/>
      <c r="E62" s="36"/>
    </row>
    <row r="63" spans="1:6" ht="27" customHeight="1">
      <c r="A63" s="36"/>
      <c r="B63" s="36"/>
      <c r="C63" s="36"/>
      <c r="D63" s="36"/>
      <c r="E63" s="36"/>
    </row>
    <row r="64" spans="1:6">
      <c r="A64" s="32"/>
    </row>
  </sheetData>
  <sheetProtection algorithmName="SHA-512" hashValue="NJIaAErVoqci+B6iJbCzsZOvmSpROBviRaZzdIukv8NIMK6d22jQzyk+aUhY0V3h1noetPGWRAtznsXlrLOUYw==" saltValue="lu3JjTAbawli2C+fWwUD8g==" spinCount="100000" sheet="1" formatCells="0" formatColumns="0" formatRows="0" insertColumns="0" insertRows="0" insertHyperlinks="0" deleteColumns="0" deleteRows="0" sort="0" autoFilter="0" pivotTables="0"/>
  <mergeCells count="12">
    <mergeCell ref="A61:E61"/>
    <mergeCell ref="A62:E62"/>
    <mergeCell ref="A63:E63"/>
    <mergeCell ref="A3:A7"/>
    <mergeCell ref="B6:B7"/>
    <mergeCell ref="C6:E6"/>
    <mergeCell ref="C5:F5"/>
    <mergeCell ref="B4:F4"/>
    <mergeCell ref="B3:F3"/>
    <mergeCell ref="F6:F7"/>
    <mergeCell ref="A59:E59"/>
    <mergeCell ref="A60:E60"/>
  </mergeCells>
  <phoneticPr fontId="4" type="noConversion"/>
  <pageMargins left="0.78740157480314965" right="0.78740157480314965" top="1.0236220472440944" bottom="1.0236220472440944" header="0.78740157480314965" footer="0.78740157480314965"/>
  <pageSetup paperSize="9" scale="54" orientation="portrait" useFirstPageNumber="1" horizontalDpi="300" verticalDpi="300" r:id="rId1"/>
  <headerFooter>
    <oddHeader>&amp;LTER</oddHeader>
    <oddFooter>&amp;CStrona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752A20AF1F41478F45978E66EC46DB" ma:contentTypeVersion="10" ma:contentTypeDescription="Utwórz nowy dokument." ma:contentTypeScope="" ma:versionID="429a6c8e0c2936fe488251b62c34ddb3">
  <xsd:schema xmlns:xsd="http://www.w3.org/2001/XMLSchema" xmlns:xs="http://www.w3.org/2001/XMLSchema" xmlns:p="http://schemas.microsoft.com/office/2006/metadata/properties" xmlns:ns2="88c78c08-1ee0-4d46-8049-53e31f07c405" xmlns:ns3="d320d169-ea2d-40dd-91c5-030ba2270cea" targetNamespace="http://schemas.microsoft.com/office/2006/metadata/properties" ma:root="true" ma:fieldsID="6644297dc5ea6d20f2c900ec797a5dcb" ns2:_="" ns3:_="">
    <xsd:import namespace="88c78c08-1ee0-4d46-8049-53e31f07c405"/>
    <xsd:import namespace="d320d169-ea2d-40dd-91c5-030ba2270c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c78c08-1ee0-4d46-8049-53e31f07c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i obrazów" ma:readOnly="false" ma:fieldId="{5cf76f15-5ced-4ddc-b409-7134ff3c332f}" ma:taxonomyMulti="true" ma:sspId="5dda31f7-f408-4707-a173-c2ee628729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0d169-ea2d-40dd-91c5-030ba2270ce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7d34b3-df63-404d-88af-8b2ff25e8d68}" ma:internalName="TaxCatchAll" ma:showField="CatchAllData" ma:web="d320d169-ea2d-40dd-91c5-030ba2270c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c78c08-1ee0-4d46-8049-53e31f07c405">
      <Terms xmlns="http://schemas.microsoft.com/office/infopath/2007/PartnerControls"/>
    </lcf76f155ced4ddcb4097134ff3c332f>
    <TaxCatchAll xmlns="d320d169-ea2d-40dd-91c5-030ba2270c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DE2099-247F-431E-ABE1-0D90E5E8D80B}"/>
</file>

<file path=customXml/itemProps2.xml><?xml version="1.0" encoding="utf-8"?>
<ds:datastoreItem xmlns:ds="http://schemas.openxmlformats.org/officeDocument/2006/customXml" ds:itemID="{BBE4AD1E-01B8-48D0-A5EE-A327897C48D2}">
  <ds:schemaRefs>
    <ds:schemaRef ds:uri="http://schemas.microsoft.com/office/2006/metadata/properties"/>
    <ds:schemaRef ds:uri="http://schemas.microsoft.com/office/infopath/2007/PartnerControls"/>
    <ds:schemaRef ds:uri="88c78c08-1ee0-4d46-8049-53e31f07c405"/>
    <ds:schemaRef ds:uri="d320d169-ea2d-40dd-91c5-030ba2270cea"/>
  </ds:schemaRefs>
</ds:datastoreItem>
</file>

<file path=customXml/itemProps3.xml><?xml version="1.0" encoding="utf-8"?>
<ds:datastoreItem xmlns:ds="http://schemas.openxmlformats.org/officeDocument/2006/customXml" ds:itemID="{38549BB6-5B97-4F6E-AE9A-B6CBA89827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Krzysztof Kowalik</dc:creator>
  <cp:keywords/>
  <dc:description/>
  <cp:lastModifiedBy>Stefan Ogorzalek WMN</cp:lastModifiedBy>
  <cp:revision/>
  <dcterms:created xsi:type="dcterms:W3CDTF">2020-09-10T19:19:57Z</dcterms:created>
  <dcterms:modified xsi:type="dcterms:W3CDTF">2023-07-14T10:48:21Z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0x010100E8752A20AF1F41478F45978E66EC46DB</vt:lpwstr>
  </property>
  <property fmtid="{D5CDD505-2E9C-101B-9397-08002B2CF9AE}" pid="3" name="MediaServiceImageTags">
    <vt:lpwstr/>
  </property>
</Properties>
</file>